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O\tonery\025\1 výzva\"/>
    </mc:Choice>
  </mc:AlternateContent>
  <xr:revisionPtr revIDLastSave="0" documentId="13_ncr:1_{723170C9-33A8-4730-A0F1-F75396967578}" xr6:coauthVersionLast="36" xr6:coauthVersionMax="47" xr10:uidLastSave="{00000000-0000-0000-0000-000000000000}"/>
  <bookViews>
    <workbookView xWindow="0" yWindow="0" windowWidth="28800" windowHeight="10725" xr2:uid="{00000000-000D-0000-FFFF-FFFF00000000}"/>
  </bookViews>
  <sheets>
    <sheet name="Tonery" sheetId="1" r:id="rId1"/>
  </sheets>
  <definedNames>
    <definedName name="_xlnm.Print_Area" localSheetId="0">Tonery!$B$2:$T$22</definedName>
  </definedNames>
  <calcPr calcId="191029"/>
</workbook>
</file>

<file path=xl/calcChain.xml><?xml version="1.0" encoding="utf-8"?>
<calcChain xmlns="http://schemas.openxmlformats.org/spreadsheetml/2006/main">
  <c r="S10" i="1" l="1"/>
  <c r="S12" i="1"/>
  <c r="R16" i="1"/>
  <c r="R18" i="1"/>
  <c r="R9" i="1"/>
  <c r="S9" i="1"/>
  <c r="R11" i="1"/>
  <c r="S11" i="1"/>
  <c r="R12" i="1"/>
  <c r="R13" i="1"/>
  <c r="S13" i="1"/>
  <c r="R14" i="1"/>
  <c r="S14" i="1"/>
  <c r="R15" i="1"/>
  <c r="S15" i="1"/>
  <c r="R17" i="1"/>
  <c r="S17" i="1"/>
  <c r="R19" i="1"/>
  <c r="S19" i="1"/>
  <c r="O9" i="1"/>
  <c r="O10" i="1"/>
  <c r="O11" i="1"/>
  <c r="O12" i="1"/>
  <c r="O13" i="1"/>
  <c r="O14" i="1"/>
  <c r="O15" i="1"/>
  <c r="O16" i="1"/>
  <c r="O17" i="1"/>
  <c r="O18" i="1"/>
  <c r="H9" i="1"/>
  <c r="H10" i="1"/>
  <c r="H11" i="1"/>
  <c r="H12" i="1"/>
  <c r="H13" i="1"/>
  <c r="H14" i="1"/>
  <c r="H15" i="1"/>
  <c r="H16" i="1"/>
  <c r="H17" i="1"/>
  <c r="H18" i="1"/>
  <c r="S18" i="1" l="1"/>
  <c r="R10" i="1"/>
  <c r="S16" i="1"/>
  <c r="H7" i="1"/>
  <c r="H8" i="1"/>
  <c r="H19" i="1"/>
  <c r="S8" i="1" l="1"/>
  <c r="R8" i="1"/>
  <c r="O8" i="1"/>
  <c r="O19" i="1"/>
  <c r="O7" i="1" l="1"/>
  <c r="P22" i="1" s="1"/>
  <c r="S7" i="1" l="1"/>
  <c r="R7" i="1"/>
  <c r="Q22" i="1" s="1"/>
</calcChain>
</file>

<file path=xl/sharedStrings.xml><?xml version="1.0" encoding="utf-8"?>
<sst xmlns="http://schemas.openxmlformats.org/spreadsheetml/2006/main" count="83" uniqueCount="58">
  <si>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</si>
  <si>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</si>
  <si>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</si>
  <si>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</si>
  <si>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</si>
  <si>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</si>
  <si>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</si>
  <si>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</si>
  <si>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</si>
  <si>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</si>
  <si>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</si>
  <si>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</si>
  <si>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</si>
  <si>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44613700-7 - Nádoby na odpad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</si>
  <si>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</si>
  <si>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</si>
  <si>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</si>
  <si>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</si>
  <si>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</si>
  <si>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</si>
  <si>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</si>
  <si>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</si>
  <si>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</si>
  <si>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</si>
  <si>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</si>
  <si>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</si>
  <si>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</si>
  <si>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</si>
  <si>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</si>
  <si>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Příloha č. 2 Kupní smlouvy - technická specifikace
Tonery (II.) 025 - 2022 (originální)</t>
  </si>
  <si>
    <t>Odpadní nádobka pro TASKalfa 3051ci</t>
  </si>
  <si>
    <t>ks</t>
  </si>
  <si>
    <t>Samostatná faktura</t>
  </si>
  <si>
    <t>NE</t>
  </si>
  <si>
    <t>KME - Jana Nocaorvá,
Tel.: 37763 2301,
E-mail: nocarova@kme.zcu.cz</t>
  </si>
  <si>
    <t>DFAV - Vlasta Suchomelová,
Tel.: 724 005 497,
37763 2001,
E-mail:  suchome@fav.zcu.cz</t>
  </si>
  <si>
    <t>Technická 8, 
301 00 Plzeň,
Fakulta aplikovaných věd - Děkanát,
místnost UC 131</t>
  </si>
  <si>
    <t>Tehnická 8, 
301 00 Plzeň, 
Fakulta aplikovaných věd - Katedra mechaniky,
místnost UN 432</t>
  </si>
  <si>
    <t>PS-U  Jiří Thumer,
Tel.: 725 981 567,
E-mail: thumer@ps.zcu.cz</t>
  </si>
  <si>
    <t>Sedláčkova 15, 
301 00 Plzeň,
Provoz a služby - Údržba,
místnost DP 1,108</t>
  </si>
  <si>
    <t>Kapacita: 25 000 / 100 000 stran A4 při 5% pokrytí.</t>
  </si>
  <si>
    <r>
      <t xml:space="preserve">Toner do tiskárny OKI MC 573 -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</si>
  <si>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t>Originální toner. Výtěžnost 6 000 stran.</t>
  </si>
  <si>
    <r>
      <t>Válcová jednotka pro OKI 573 -</t>
    </r>
    <r>
      <rPr>
        <b/>
        <sz val="11"/>
        <color theme="1"/>
        <rFont val="Calibri"/>
        <family val="2"/>
        <charset val="238"/>
        <scheme val="minor"/>
      </rPr>
      <t xml:space="preserve"> černá</t>
    </r>
  </si>
  <si>
    <r>
      <t xml:space="preserve">Válcová jednotka pro OKI 573 - </t>
    </r>
    <r>
      <rPr>
        <b/>
        <sz val="11"/>
        <color theme="1"/>
        <rFont val="Calibri"/>
        <family val="2"/>
        <charset val="238"/>
        <scheme val="minor"/>
      </rPr>
      <t>žlutá</t>
    </r>
  </si>
  <si>
    <r>
      <t>Válcová jednotka pro OKI 573 -</t>
    </r>
    <r>
      <rPr>
        <b/>
        <sz val="11"/>
        <color theme="1"/>
        <rFont val="Calibri"/>
        <family val="2"/>
        <charset val="238"/>
        <scheme val="minor"/>
      </rPr>
      <t xml:space="preserve"> červená</t>
    </r>
  </si>
  <si>
    <r>
      <t xml:space="preserve">Válcová jednotka pro OKI 573 - </t>
    </r>
    <r>
      <rPr>
        <b/>
        <sz val="11"/>
        <color theme="1"/>
        <rFont val="Calibri"/>
        <family val="2"/>
        <charset val="238"/>
        <scheme val="minor"/>
      </rPr>
      <t>modrá</t>
    </r>
  </si>
  <si>
    <t>Originální válcová jednotka. Výtěžnost 30 000 stran.</t>
  </si>
  <si>
    <r>
      <t xml:space="preserve">Ttoner do tiskárny OKI MC 573 - </t>
    </r>
    <r>
      <rPr>
        <b/>
        <sz val="11"/>
        <color theme="1"/>
        <rFont val="Calibri"/>
        <family val="2"/>
        <charset val="238"/>
        <scheme val="minor"/>
      </rPr>
      <t xml:space="preserve">modrý </t>
    </r>
  </si>
  <si>
    <r>
      <t xml:space="preserve">Toner do tiskárny OKI MC 573 - </t>
    </r>
    <r>
      <rPr>
        <b/>
        <sz val="11"/>
        <color theme="1"/>
        <rFont val="Calibri"/>
        <family val="2"/>
        <charset val="238"/>
        <scheme val="minor"/>
      </rPr>
      <t xml:space="preserve">žlutý  </t>
    </r>
  </si>
  <si>
    <r>
      <t xml:space="preserve">Toner do tiskárny HP Color LaserJet MFP M281fdw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</si>
  <si>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r>
      <t xml:space="preserve">Toner do tiskárny HP Color LaserJet MFP M281fdw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</si>
  <si>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HP Color LaserJet MFP M281fdw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</si>
  <si>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>Toner do tiskárny HP Color LaserJet MFP M281fdw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</si>
  <si>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tiskárny HP LaserJet M404dn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</si>
  <si>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3 200 stran.</t>
  </si>
  <si>
    <t>Originální toner. Výtěžnost 2 500 stran.</t>
  </si>
  <si>
    <t>Originální toner. Výtěžnost 3 000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</si>
</sst>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5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9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21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7" fillId="3" borderId="2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9" xfId="0" applyFont="1" applyFill="1" applyBorder="1" applyAlignment="1" applyProtection="1">
      <alignment horizontal="left" vertical="center" wrapText="1" indent="1"/>
      <protection locked="0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0" fontId="14" fillId="5" borderId="21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4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9"/>
  <sheetViews>
    <sheetView tabSelected="1" topLeftCell="F2" zoomScale="73" zoomScaleNormal="73" workbookViewId="0">
      <selection activeCell="N8" sqref="N8:N1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3" style="1" customWidth="1"/>
    <col min="4" max="4" width="11.7109375" style="2" customWidth="1"/>
    <col min="5" max="5" width="11.28515625" style="3" customWidth="1"/>
    <col min="6" max="6" width="56" style="1" customWidth="1"/>
    <col min="7" max="7" width="27.85546875" style="1" customWidth="1"/>
    <col min="8" max="8" width="20.140625" style="1" customWidth="1"/>
    <col min="9" max="9" width="24.85546875" style="1" customWidth="1"/>
    <col min="10" max="10" width="16.85546875" style="1" customWidth="1"/>
    <col min="11" max="11" width="22.7109375" style="5" hidden="1" customWidth="1"/>
    <col min="12" max="12" width="36" style="5" customWidth="1"/>
    <col min="13" max="13" width="45.5703125" style="5" customWidth="1"/>
    <col min="14" max="14" width="25.7109375" style="1" customWidth="1"/>
    <col min="15" max="15" width="16.570312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8.28515625" style="5" hidden="1" customWidth="1"/>
    <col min="21" max="21" width="35.85546875" style="4" customWidth="1"/>
    <col min="22" max="16384" width="9.140625" style="5"/>
  </cols>
  <sheetData>
    <row r="1" spans="2:21" ht="43.15" customHeight="1" x14ac:dyDescent="0.25">
      <c r="B1" s="118" t="s">
        <v>29</v>
      </c>
      <c r="C1" s="119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79.900000000000006" customHeight="1" thickTop="1" thickBot="1" x14ac:dyDescent="0.3">
      <c r="B6" s="23" t="s">
        <v>3</v>
      </c>
      <c r="C6" s="38" t="s">
        <v>17</v>
      </c>
      <c r="D6" s="24" t="s">
        <v>4</v>
      </c>
      <c r="E6" s="38" t="s">
        <v>18</v>
      </c>
      <c r="F6" s="38" t="s">
        <v>19</v>
      </c>
      <c r="G6" s="25" t="s">
        <v>5</v>
      </c>
      <c r="H6" s="38" t="s">
        <v>14</v>
      </c>
      <c r="I6" s="38" t="s">
        <v>20</v>
      </c>
      <c r="J6" s="38" t="s">
        <v>21</v>
      </c>
      <c r="K6" s="24" t="s">
        <v>28</v>
      </c>
      <c r="L6" s="46" t="s">
        <v>22</v>
      </c>
      <c r="M6" s="38" t="s">
        <v>25</v>
      </c>
      <c r="N6" s="38" t="s">
        <v>23</v>
      </c>
      <c r="O6" s="38" t="s">
        <v>24</v>
      </c>
      <c r="P6" s="24" t="s">
        <v>6</v>
      </c>
      <c r="Q6" s="26" t="s">
        <v>7</v>
      </c>
      <c r="R6" s="107" t="s">
        <v>8</v>
      </c>
      <c r="S6" s="107" t="s">
        <v>9</v>
      </c>
      <c r="T6" s="38" t="s">
        <v>26</v>
      </c>
      <c r="U6" s="38" t="s">
        <v>27</v>
      </c>
    </row>
    <row r="7" spans="2:21" ht="103.15" customHeight="1" thickTop="1" thickBot="1" x14ac:dyDescent="0.3">
      <c r="B7" s="69">
        <v>1</v>
      </c>
      <c r="C7" s="100" t="s">
        <v>30</v>
      </c>
      <c r="D7" s="70">
        <v>2</v>
      </c>
      <c r="E7" s="64" t="s">
        <v>31</v>
      </c>
      <c r="F7" s="100" t="s">
        <v>40</v>
      </c>
      <c r="G7" s="142"/>
      <c r="H7" s="71" t="str">
        <f t="shared" ref="H7:H19" si="0">IF(P7&gt;1999,"ANO","NE")</f>
        <v>NE</v>
      </c>
      <c r="I7" s="68" t="s">
        <v>32</v>
      </c>
      <c r="J7" s="67" t="s">
        <v>33</v>
      </c>
      <c r="K7" s="66"/>
      <c r="L7" s="68" t="s">
        <v>34</v>
      </c>
      <c r="M7" s="68" t="s">
        <v>37</v>
      </c>
      <c r="N7" s="65">
        <v>21</v>
      </c>
      <c r="O7" s="72">
        <f>D7*P7</f>
        <v>580</v>
      </c>
      <c r="P7" s="73">
        <v>290</v>
      </c>
      <c r="Q7" s="148"/>
      <c r="R7" s="74">
        <f>D7*Q7</f>
        <v>0</v>
      </c>
      <c r="S7" s="75" t="str">
        <f t="shared" ref="S7" si="1">IF(ISNUMBER(Q7), IF(Q7&gt;P7,"NEVYHOVUJE","VYHOVUJE")," ")</f>
        <v xml:space="preserve"> </v>
      </c>
      <c r="T7" s="64"/>
      <c r="U7" s="64" t="s">
        <v>13</v>
      </c>
    </row>
    <row r="8" spans="2:21" ht="33" customHeight="1" x14ac:dyDescent="0.25">
      <c r="B8" s="84">
        <v>2</v>
      </c>
      <c r="C8" s="101" t="s">
        <v>41</v>
      </c>
      <c r="D8" s="85">
        <v>2</v>
      </c>
      <c r="E8" s="86" t="s">
        <v>31</v>
      </c>
      <c r="F8" s="101" t="s">
        <v>42</v>
      </c>
      <c r="G8" s="143"/>
      <c r="H8" s="87" t="str">
        <f t="shared" si="0"/>
        <v>ANO</v>
      </c>
      <c r="I8" s="124" t="s">
        <v>32</v>
      </c>
      <c r="J8" s="124" t="s">
        <v>33</v>
      </c>
      <c r="K8" s="131"/>
      <c r="L8" s="124" t="s">
        <v>35</v>
      </c>
      <c r="M8" s="124" t="s">
        <v>36</v>
      </c>
      <c r="N8" s="120">
        <v>21</v>
      </c>
      <c r="O8" s="88">
        <f t="shared" ref="O8:O19" si="2">D8*P8</f>
        <v>8400</v>
      </c>
      <c r="P8" s="89">
        <v>4200</v>
      </c>
      <c r="Q8" s="149"/>
      <c r="R8" s="90">
        <f t="shared" ref="R8" si="3">D8*Q8</f>
        <v>0</v>
      </c>
      <c r="S8" s="91" t="str">
        <f t="shared" ref="S8" si="4">IF(ISNUMBER(Q8), IF(Q8&gt;P8,"NEVYHOVUJE","VYHOVUJE")," ")</f>
        <v xml:space="preserve"> </v>
      </c>
      <c r="T8" s="138"/>
      <c r="U8" s="138" t="s">
        <v>10</v>
      </c>
    </row>
    <row r="9" spans="2:21" ht="33" customHeight="1" x14ac:dyDescent="0.25">
      <c r="B9" s="56">
        <v>3</v>
      </c>
      <c r="C9" s="102" t="s">
        <v>48</v>
      </c>
      <c r="D9" s="57">
        <v>3</v>
      </c>
      <c r="E9" s="58" t="s">
        <v>31</v>
      </c>
      <c r="F9" s="102" t="s">
        <v>42</v>
      </c>
      <c r="G9" s="144"/>
      <c r="H9" s="59" t="str">
        <f t="shared" si="0"/>
        <v>ANO</v>
      </c>
      <c r="I9" s="125"/>
      <c r="J9" s="128"/>
      <c r="K9" s="132"/>
      <c r="L9" s="135"/>
      <c r="M9" s="135"/>
      <c r="N9" s="121"/>
      <c r="O9" s="60">
        <f t="shared" si="2"/>
        <v>12600</v>
      </c>
      <c r="P9" s="61">
        <v>4200</v>
      </c>
      <c r="Q9" s="150"/>
      <c r="R9" s="62">
        <f t="shared" ref="R9:R19" si="5">D9*Q9</f>
        <v>0</v>
      </c>
      <c r="S9" s="63" t="str">
        <f t="shared" ref="S9:S19" si="6">IF(ISNUMBER(Q9), IF(Q9&gt;P9,"NEVYHOVUJE","VYHOVUJE")," ")</f>
        <v xml:space="preserve"> </v>
      </c>
      <c r="T9" s="139"/>
      <c r="U9" s="139"/>
    </row>
    <row r="10" spans="2:21" ht="33" customHeight="1" x14ac:dyDescent="0.25">
      <c r="B10" s="56">
        <v>4</v>
      </c>
      <c r="C10" s="102" t="s">
        <v>49</v>
      </c>
      <c r="D10" s="57">
        <v>3</v>
      </c>
      <c r="E10" s="58" t="s">
        <v>31</v>
      </c>
      <c r="F10" s="102" t="s">
        <v>42</v>
      </c>
      <c r="G10" s="144"/>
      <c r="H10" s="59" t="str">
        <f t="shared" si="0"/>
        <v>ANO</v>
      </c>
      <c r="I10" s="125"/>
      <c r="J10" s="128"/>
      <c r="K10" s="132"/>
      <c r="L10" s="135"/>
      <c r="M10" s="135"/>
      <c r="N10" s="121"/>
      <c r="O10" s="60">
        <f t="shared" si="2"/>
        <v>12600</v>
      </c>
      <c r="P10" s="61">
        <v>4200</v>
      </c>
      <c r="Q10" s="150"/>
      <c r="R10" s="62">
        <f t="shared" si="5"/>
        <v>0</v>
      </c>
      <c r="S10" s="63" t="str">
        <f t="shared" si="6"/>
        <v xml:space="preserve"> </v>
      </c>
      <c r="T10" s="139"/>
      <c r="U10" s="139"/>
    </row>
    <row r="11" spans="2:21" ht="33" customHeight="1" x14ac:dyDescent="0.25">
      <c r="B11" s="56">
        <v>5</v>
      </c>
      <c r="C11" s="102" t="s">
        <v>43</v>
      </c>
      <c r="D11" s="57">
        <v>1</v>
      </c>
      <c r="E11" s="58" t="s">
        <v>31</v>
      </c>
      <c r="F11" s="102" t="s">
        <v>47</v>
      </c>
      <c r="G11" s="144"/>
      <c r="H11" s="59" t="str">
        <f t="shared" si="0"/>
        <v>NE</v>
      </c>
      <c r="I11" s="125"/>
      <c r="J11" s="128"/>
      <c r="K11" s="132"/>
      <c r="L11" s="135"/>
      <c r="M11" s="135"/>
      <c r="N11" s="121"/>
      <c r="O11" s="60">
        <f t="shared" si="2"/>
        <v>1100</v>
      </c>
      <c r="P11" s="61">
        <v>1100</v>
      </c>
      <c r="Q11" s="150"/>
      <c r="R11" s="62">
        <f t="shared" si="5"/>
        <v>0</v>
      </c>
      <c r="S11" s="63" t="str">
        <f t="shared" si="6"/>
        <v xml:space="preserve"> </v>
      </c>
      <c r="T11" s="139"/>
      <c r="U11" s="139"/>
    </row>
    <row r="12" spans="2:21" ht="33" customHeight="1" x14ac:dyDescent="0.25">
      <c r="B12" s="56">
        <v>6</v>
      </c>
      <c r="C12" s="102" t="s">
        <v>44</v>
      </c>
      <c r="D12" s="57">
        <v>1</v>
      </c>
      <c r="E12" s="58" t="s">
        <v>31</v>
      </c>
      <c r="F12" s="102" t="s">
        <v>47</v>
      </c>
      <c r="G12" s="144"/>
      <c r="H12" s="59" t="str">
        <f t="shared" si="0"/>
        <v>NE</v>
      </c>
      <c r="I12" s="125"/>
      <c r="J12" s="128"/>
      <c r="K12" s="132"/>
      <c r="L12" s="135"/>
      <c r="M12" s="135"/>
      <c r="N12" s="121"/>
      <c r="O12" s="60">
        <f t="shared" si="2"/>
        <v>1100</v>
      </c>
      <c r="P12" s="61">
        <v>1100</v>
      </c>
      <c r="Q12" s="150"/>
      <c r="R12" s="62">
        <f t="shared" si="5"/>
        <v>0</v>
      </c>
      <c r="S12" s="63" t="str">
        <f t="shared" si="6"/>
        <v xml:space="preserve"> </v>
      </c>
      <c r="T12" s="139"/>
      <c r="U12" s="139"/>
    </row>
    <row r="13" spans="2:21" ht="33" customHeight="1" x14ac:dyDescent="0.25">
      <c r="B13" s="56">
        <v>7</v>
      </c>
      <c r="C13" s="102" t="s">
        <v>45</v>
      </c>
      <c r="D13" s="57">
        <v>1</v>
      </c>
      <c r="E13" s="58" t="s">
        <v>31</v>
      </c>
      <c r="F13" s="102" t="s">
        <v>47</v>
      </c>
      <c r="G13" s="144"/>
      <c r="H13" s="59" t="str">
        <f t="shared" si="0"/>
        <v>NE</v>
      </c>
      <c r="I13" s="125"/>
      <c r="J13" s="128"/>
      <c r="K13" s="132"/>
      <c r="L13" s="135"/>
      <c r="M13" s="135"/>
      <c r="N13" s="121"/>
      <c r="O13" s="60">
        <f t="shared" si="2"/>
        <v>1100</v>
      </c>
      <c r="P13" s="61">
        <v>1100</v>
      </c>
      <c r="Q13" s="150"/>
      <c r="R13" s="62">
        <f t="shared" si="5"/>
        <v>0</v>
      </c>
      <c r="S13" s="63" t="str">
        <f t="shared" si="6"/>
        <v xml:space="preserve"> </v>
      </c>
      <c r="T13" s="139"/>
      <c r="U13" s="139"/>
    </row>
    <row r="14" spans="2:21" ht="33" customHeight="1" thickBot="1" x14ac:dyDescent="0.3">
      <c r="B14" s="92">
        <v>8</v>
      </c>
      <c r="C14" s="103" t="s">
        <v>46</v>
      </c>
      <c r="D14" s="93">
        <v>1</v>
      </c>
      <c r="E14" s="94" t="s">
        <v>31</v>
      </c>
      <c r="F14" s="103" t="s">
        <v>47</v>
      </c>
      <c r="G14" s="145"/>
      <c r="H14" s="95" t="str">
        <f t="shared" si="0"/>
        <v>NE</v>
      </c>
      <c r="I14" s="126"/>
      <c r="J14" s="129"/>
      <c r="K14" s="133"/>
      <c r="L14" s="136"/>
      <c r="M14" s="136"/>
      <c r="N14" s="122"/>
      <c r="O14" s="96">
        <f t="shared" si="2"/>
        <v>1100</v>
      </c>
      <c r="P14" s="97">
        <v>1100</v>
      </c>
      <c r="Q14" s="151"/>
      <c r="R14" s="98">
        <f t="shared" si="5"/>
        <v>0</v>
      </c>
      <c r="S14" s="99" t="str">
        <f t="shared" si="6"/>
        <v xml:space="preserve"> </v>
      </c>
      <c r="T14" s="140"/>
      <c r="U14" s="140"/>
    </row>
    <row r="15" spans="2:21" ht="33" customHeight="1" x14ac:dyDescent="0.25">
      <c r="B15" s="76">
        <v>9</v>
      </c>
      <c r="C15" s="104" t="s">
        <v>50</v>
      </c>
      <c r="D15" s="77">
        <v>2</v>
      </c>
      <c r="E15" s="78" t="s">
        <v>31</v>
      </c>
      <c r="F15" s="104" t="s">
        <v>55</v>
      </c>
      <c r="G15" s="146"/>
      <c r="H15" s="79" t="str">
        <f t="shared" si="0"/>
        <v>ANO</v>
      </c>
      <c r="I15" s="124" t="s">
        <v>32</v>
      </c>
      <c r="J15" s="124" t="s">
        <v>33</v>
      </c>
      <c r="K15" s="131"/>
      <c r="L15" s="124" t="s">
        <v>38</v>
      </c>
      <c r="M15" s="124" t="s">
        <v>39</v>
      </c>
      <c r="N15" s="120">
        <v>21</v>
      </c>
      <c r="O15" s="80">
        <f t="shared" si="2"/>
        <v>4000</v>
      </c>
      <c r="P15" s="81">
        <v>2000</v>
      </c>
      <c r="Q15" s="152"/>
      <c r="R15" s="82">
        <f t="shared" si="5"/>
        <v>0</v>
      </c>
      <c r="S15" s="83" t="str">
        <f t="shared" si="6"/>
        <v xml:space="preserve"> </v>
      </c>
      <c r="T15" s="138"/>
      <c r="U15" s="138" t="s">
        <v>10</v>
      </c>
    </row>
    <row r="16" spans="2:21" ht="33" customHeight="1" x14ac:dyDescent="0.25">
      <c r="B16" s="56">
        <v>10</v>
      </c>
      <c r="C16" s="102" t="s">
        <v>51</v>
      </c>
      <c r="D16" s="57">
        <v>1</v>
      </c>
      <c r="E16" s="58" t="s">
        <v>31</v>
      </c>
      <c r="F16" s="102" t="s">
        <v>56</v>
      </c>
      <c r="G16" s="144"/>
      <c r="H16" s="59" t="str">
        <f t="shared" si="0"/>
        <v>ANO</v>
      </c>
      <c r="I16" s="125"/>
      <c r="J16" s="128"/>
      <c r="K16" s="132"/>
      <c r="L16" s="135"/>
      <c r="M16" s="135"/>
      <c r="N16" s="121"/>
      <c r="O16" s="60">
        <f t="shared" si="2"/>
        <v>2000</v>
      </c>
      <c r="P16" s="61">
        <v>2000</v>
      </c>
      <c r="Q16" s="150"/>
      <c r="R16" s="62">
        <f t="shared" si="5"/>
        <v>0</v>
      </c>
      <c r="S16" s="63" t="str">
        <f t="shared" si="6"/>
        <v xml:space="preserve"> </v>
      </c>
      <c r="T16" s="139"/>
      <c r="U16" s="139"/>
    </row>
    <row r="17" spans="2:21" ht="33" customHeight="1" x14ac:dyDescent="0.25">
      <c r="B17" s="56">
        <v>11</v>
      </c>
      <c r="C17" s="102" t="s">
        <v>52</v>
      </c>
      <c r="D17" s="57">
        <v>1</v>
      </c>
      <c r="E17" s="58" t="s">
        <v>31</v>
      </c>
      <c r="F17" s="102" t="s">
        <v>56</v>
      </c>
      <c r="G17" s="144"/>
      <c r="H17" s="59" t="str">
        <f t="shared" si="0"/>
        <v>ANO</v>
      </c>
      <c r="I17" s="125"/>
      <c r="J17" s="128"/>
      <c r="K17" s="132"/>
      <c r="L17" s="135"/>
      <c r="M17" s="135"/>
      <c r="N17" s="121"/>
      <c r="O17" s="60">
        <f t="shared" si="2"/>
        <v>2000</v>
      </c>
      <c r="P17" s="61">
        <v>2000</v>
      </c>
      <c r="Q17" s="150"/>
      <c r="R17" s="62">
        <f t="shared" si="5"/>
        <v>0</v>
      </c>
      <c r="S17" s="63" t="str">
        <f t="shared" si="6"/>
        <v xml:space="preserve"> </v>
      </c>
      <c r="T17" s="139"/>
      <c r="U17" s="139"/>
    </row>
    <row r="18" spans="2:21" ht="33" customHeight="1" x14ac:dyDescent="0.25">
      <c r="B18" s="56">
        <v>12</v>
      </c>
      <c r="C18" s="102" t="s">
        <v>53</v>
      </c>
      <c r="D18" s="57">
        <v>1</v>
      </c>
      <c r="E18" s="58" t="s">
        <v>31</v>
      </c>
      <c r="F18" s="102" t="s">
        <v>56</v>
      </c>
      <c r="G18" s="144"/>
      <c r="H18" s="59" t="str">
        <f t="shared" si="0"/>
        <v>ANO</v>
      </c>
      <c r="I18" s="125"/>
      <c r="J18" s="128"/>
      <c r="K18" s="132"/>
      <c r="L18" s="135"/>
      <c r="M18" s="135"/>
      <c r="N18" s="121"/>
      <c r="O18" s="60">
        <f t="shared" si="2"/>
        <v>2000</v>
      </c>
      <c r="P18" s="61">
        <v>2000</v>
      </c>
      <c r="Q18" s="150"/>
      <c r="R18" s="62">
        <f t="shared" si="5"/>
        <v>0</v>
      </c>
      <c r="S18" s="63" t="str">
        <f t="shared" si="6"/>
        <v xml:space="preserve"> </v>
      </c>
      <c r="T18" s="139"/>
      <c r="U18" s="139"/>
    </row>
    <row r="19" spans="2:21" ht="33" customHeight="1" thickBot="1" x14ac:dyDescent="0.3">
      <c r="B19" s="53">
        <v>13</v>
      </c>
      <c r="C19" s="105" t="s">
        <v>54</v>
      </c>
      <c r="D19" s="54">
        <v>1</v>
      </c>
      <c r="E19" s="55" t="s">
        <v>31</v>
      </c>
      <c r="F19" s="105" t="s">
        <v>57</v>
      </c>
      <c r="G19" s="147"/>
      <c r="H19" s="48" t="str">
        <f t="shared" si="0"/>
        <v>ANO</v>
      </c>
      <c r="I19" s="127"/>
      <c r="J19" s="130"/>
      <c r="K19" s="134"/>
      <c r="L19" s="137"/>
      <c r="M19" s="137"/>
      <c r="N19" s="123"/>
      <c r="O19" s="49">
        <f t="shared" si="2"/>
        <v>2500</v>
      </c>
      <c r="P19" s="50">
        <v>2500</v>
      </c>
      <c r="Q19" s="153"/>
      <c r="R19" s="51">
        <f t="shared" si="5"/>
        <v>0</v>
      </c>
      <c r="S19" s="52" t="str">
        <f t="shared" si="6"/>
        <v xml:space="preserve"> </v>
      </c>
      <c r="T19" s="141"/>
      <c r="U19" s="141"/>
    </row>
    <row r="20" spans="2:21" ht="16.5" thickTop="1" thickBot="1" x14ac:dyDescent="0.3">
      <c r="C20" s="5"/>
      <c r="D20" s="5"/>
      <c r="E20" s="5"/>
      <c r="F20" s="5"/>
      <c r="G20" s="5"/>
      <c r="H20" s="5"/>
      <c r="I20" s="5"/>
      <c r="J20" s="5"/>
      <c r="N20" s="5"/>
      <c r="O20" s="5"/>
      <c r="R20" s="47"/>
    </row>
    <row r="21" spans="2:21" ht="60.75" customHeight="1" thickTop="1" thickBot="1" x14ac:dyDescent="0.3">
      <c r="B21" s="113" t="s">
        <v>15</v>
      </c>
      <c r="C21" s="114"/>
      <c r="D21" s="114"/>
      <c r="E21" s="114"/>
      <c r="F21" s="114"/>
      <c r="G21" s="114"/>
      <c r="H21" s="106"/>
      <c r="I21" s="27"/>
      <c r="J21" s="27"/>
      <c r="K21" s="27"/>
      <c r="L21" s="12"/>
      <c r="M21" s="12"/>
      <c r="N21" s="28"/>
      <c r="O21" s="28"/>
      <c r="P21" s="29" t="s">
        <v>11</v>
      </c>
      <c r="Q21" s="115" t="s">
        <v>12</v>
      </c>
      <c r="R21" s="116"/>
      <c r="S21" s="117"/>
      <c r="T21" s="22"/>
      <c r="U21" s="30"/>
    </row>
    <row r="22" spans="2:21" ht="33.75" customHeight="1" thickTop="1" thickBot="1" x14ac:dyDescent="0.3">
      <c r="B22" s="108" t="s">
        <v>16</v>
      </c>
      <c r="C22" s="109"/>
      <c r="D22" s="109"/>
      <c r="E22" s="109"/>
      <c r="F22" s="109"/>
      <c r="G22" s="109"/>
      <c r="H22" s="37"/>
      <c r="I22" s="31"/>
      <c r="L22" s="10"/>
      <c r="M22" s="10"/>
      <c r="N22" s="32"/>
      <c r="O22" s="32"/>
      <c r="P22" s="33">
        <f>SUM(O7:O19)</f>
        <v>51080</v>
      </c>
      <c r="Q22" s="110">
        <f>SUM(R7:R19)</f>
        <v>0</v>
      </c>
      <c r="R22" s="111"/>
      <c r="S22" s="112"/>
    </row>
    <row r="23" spans="2:21" ht="14.25" customHeight="1" thickTop="1" x14ac:dyDescent="0.25"/>
    <row r="24" spans="2:21" ht="14.25" customHeight="1" x14ac:dyDescent="0.25">
      <c r="B24" s="40"/>
    </row>
    <row r="25" spans="2:21" ht="14.25" customHeight="1" x14ac:dyDescent="0.25">
      <c r="B25" s="41"/>
      <c r="C25" s="40"/>
    </row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</sheetData>
  <sheetProtection algorithmName="SHA-512" hashValue="WhJ3cJuG3ck3ap4RINcJ1JdHp5zFaagttD0aFn8H/ZglAWL9PiW7OXR63xkR3LtuLujRpf+uEFLkJsOo2xgkmw==" saltValue="ztHomWadZDRh2/37hGwMyQ==" spinCount="100000" sheet="1" objects="1" scenarios="1"/>
  <mergeCells count="21">
    <mergeCell ref="M15:M19"/>
    <mergeCell ref="U8:U14"/>
    <mergeCell ref="T8:T14"/>
    <mergeCell ref="U15:U19"/>
    <mergeCell ref="T15:T19"/>
    <mergeCell ref="B22:G22"/>
    <mergeCell ref="Q22:S22"/>
    <mergeCell ref="B21:G21"/>
    <mergeCell ref="Q21:S21"/>
    <mergeCell ref="B1:C1"/>
    <mergeCell ref="N8:N14"/>
    <mergeCell ref="N15:N19"/>
    <mergeCell ref="I8:I14"/>
    <mergeCell ref="I15:I19"/>
    <mergeCell ref="J8:J14"/>
    <mergeCell ref="J15:J19"/>
    <mergeCell ref="K8:K14"/>
    <mergeCell ref="K15:K19"/>
    <mergeCell ref="L8:L14"/>
    <mergeCell ref="L15:L19"/>
    <mergeCell ref="M8:M14"/>
  </mergeCells>
  <conditionalFormatting sqref="B7:B19">
    <cfRule type="containsBlanks" dxfId="13" priority="61">
      <formula>LEN(TRIM(B7))=0</formula>
    </cfRule>
  </conditionalFormatting>
  <conditionalFormatting sqref="B7:B19">
    <cfRule type="cellIs" dxfId="12" priority="56" operator="greaterThanOrEqual">
      <formula>1</formula>
    </cfRule>
  </conditionalFormatting>
  <conditionalFormatting sqref="S7:S19">
    <cfRule type="cellIs" dxfId="11" priority="53" operator="equal">
      <formula>"VYHOVUJE"</formula>
    </cfRule>
  </conditionalFormatting>
  <conditionalFormatting sqref="S7:S19">
    <cfRule type="cellIs" dxfId="10" priority="52" operator="equal">
      <formula>"NEVYHOVUJE"</formula>
    </cfRule>
  </conditionalFormatting>
  <conditionalFormatting sqref="G7:G19 Q7:Q19">
    <cfRule type="containsBlanks" dxfId="9" priority="33">
      <formula>LEN(TRIM(G7))=0</formula>
    </cfRule>
  </conditionalFormatting>
  <conditionalFormatting sqref="G7:G19 Q7:Q19">
    <cfRule type="notContainsBlanks" dxfId="8" priority="31">
      <formula>LEN(TRIM(G7))&gt;0</formula>
    </cfRule>
  </conditionalFormatting>
  <conditionalFormatting sqref="G7:G19 Q7:Q19">
    <cfRule type="notContainsBlanks" dxfId="7" priority="30">
      <formula>LEN(TRIM(G7))&gt;0</formula>
    </cfRule>
  </conditionalFormatting>
  <conditionalFormatting sqref="G7:G19">
    <cfRule type="notContainsBlanks" dxfId="6" priority="29">
      <formula>LEN(TRIM(G7))&gt;0</formula>
    </cfRule>
  </conditionalFormatting>
  <conditionalFormatting sqref="H7:H19">
    <cfRule type="containsBlanks" dxfId="5" priority="7">
      <formula>LEN(TRIM(H7))=0</formula>
    </cfRule>
  </conditionalFormatting>
  <conditionalFormatting sqref="H7:H19">
    <cfRule type="notContainsBlanks" dxfId="4" priority="8">
      <formula>LEN(TRIM(H7))&gt;0</formula>
    </cfRule>
  </conditionalFormatting>
  <conditionalFormatting sqref="H7:H19">
    <cfRule type="containsText" dxfId="3" priority="6" operator="containsText" text="ANO">
      <formula>NOT(ISERROR(SEARCH("ANO",H7)))</formula>
    </cfRule>
  </conditionalFormatting>
  <conditionalFormatting sqref="D19">
    <cfRule type="containsBlanks" dxfId="2" priority="4">
      <formula>LEN(TRIM(D19))=0</formula>
    </cfRule>
  </conditionalFormatting>
  <conditionalFormatting sqref="D7">
    <cfRule type="containsBlanks" dxfId="1" priority="3">
      <formula>LEN(TRIM(D7))=0</formula>
    </cfRule>
  </conditionalFormatting>
  <conditionalFormatting sqref="D8:D18">
    <cfRule type="containsBlanks" dxfId="0" priority="2">
      <formula>LEN(TRIM(D8))=0</formula>
    </cfRule>
  </conditionalFormatting>
  <dataValidations count="2">
    <dataValidation type="list" showInputMessage="1" showErrorMessage="1" sqref="J7 H7:H19" xr:uid="{00000000-0002-0000-0000-000001000000}">
      <formula1>"ANO,NE"</formula1>
    </dataValidation>
    <dataValidation type="list" showInputMessage="1" showErrorMessage="1" sqref="E7:E1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2022-06-06T07:59:21Z</cp:lastPrinted>
  <dcterms:created xsi:type="dcterms:W3CDTF">2014-03-05T12:43:32Z</dcterms:created>
  <dcterms:modified xsi:type="dcterms:W3CDTF">2022-06-06T10:16:00Z</dcterms:modified>
</cp:coreProperties>
</file>